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26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1" l="1"/>
  <c r="L39" i="1"/>
  <c r="M39" i="1"/>
  <c r="N39" i="1"/>
  <c r="O39" i="1"/>
  <c r="L41" i="1"/>
  <c r="M41" i="1"/>
  <c r="N41" i="1"/>
  <c r="O41" i="1"/>
  <c r="L43" i="1"/>
  <c r="M43" i="1"/>
  <c r="N43" i="1"/>
  <c r="O43" i="1"/>
  <c r="F48" i="1"/>
  <c r="F50" i="1"/>
  <c r="G52" i="1"/>
  <c r="F49" i="1"/>
  <c r="I22" i="1"/>
  <c r="I19" i="1"/>
  <c r="I43" i="1"/>
  <c r="I41" i="1"/>
  <c r="I39" i="1"/>
  <c r="I33" i="1"/>
  <c r="I16" i="1"/>
  <c r="I13" i="1"/>
</calcChain>
</file>

<file path=xl/sharedStrings.xml><?xml version="1.0" encoding="utf-8"?>
<sst xmlns="http://schemas.openxmlformats.org/spreadsheetml/2006/main" count="55" uniqueCount="53">
  <si>
    <t>STEP 1:</t>
  </si>
  <si>
    <t>COMPARISON OF RETURN ON SALE BASED ON DIFFERENT COMMISSION AMOUNTS:</t>
  </si>
  <si>
    <t>5% COMMISSION FULL PRICE OFFER</t>
  </si>
  <si>
    <t>7% COMMISSION FULL PRICE OFFER</t>
  </si>
  <si>
    <t>STEP 2:</t>
  </si>
  <si>
    <t>ADD 1% TO THE LIST PRICE AND RE-LIST AT 7%</t>
  </si>
  <si>
    <t>+1% TO ABOVE TO ESTABLISH NEW LISTING PRICE</t>
  </si>
  <si>
    <t xml:space="preserve">7% COMMISSION FULL PRICE OFFER </t>
  </si>
  <si>
    <t>BIDDING WAR OF +1%</t>
  </si>
  <si>
    <t>BIDDING WAR OF + 3%</t>
  </si>
  <si>
    <t>BIDDING WAR OF +5%</t>
  </si>
  <si>
    <t>WHY DISCOUNTING COMMISSIONS COSTS THE SELLER MONEY!</t>
  </si>
  <si>
    <t>This is what is returned to the seller when we get full price offers</t>
  </si>
  <si>
    <t>HOME PRICE BASED ON COMPARABLES AND CMA</t>
  </si>
  <si>
    <t>This is what is returned to the seller if we get a non-negotiation full price offer, which rarely happens</t>
  </si>
  <si>
    <t>Seller must get a 97.9% or better offer just to equal the 7% commission return</t>
  </si>
  <si>
    <t>This is what is returned to the seller on an average 4% off of list - industry average</t>
  </si>
  <si>
    <t>This means that on the 5% listing if the seller settles on anything below 97.9% of list, they LOSE money</t>
  </si>
  <si>
    <t>compared to a 7% listing where we get a full price offer.</t>
  </si>
  <si>
    <t xml:space="preserve">This is what is returned to the seller when we get full price offers which is common based on the </t>
  </si>
  <si>
    <t>fact that many buyer's agents out there want the 4% buyer's side commission</t>
  </si>
  <si>
    <t>We now list the house with a 7% commission where we have 3% listing and 4% buyer agent split</t>
  </si>
  <si>
    <t>STEP 3:</t>
  </si>
  <si>
    <t>This is what is returned to the seller if we get in a bidding war for the property with 1% additional</t>
  </si>
  <si>
    <t>This is what is returned to the seller if we get in a bidding war for the property with 3% additional</t>
  </si>
  <si>
    <t>This is what is returned to the seller if we get in a bidding war for the property with 5% additional</t>
  </si>
  <si>
    <t>EXTREMELY COMMON RESULT</t>
  </si>
  <si>
    <t>MOST COMMON RESULT ON 5% LISTING</t>
  </si>
  <si>
    <t>THE BREAK EVEN POINT VS. 7%</t>
  </si>
  <si>
    <t>RARELY HAPPENS</t>
  </si>
  <si>
    <t>IMPORTANT NOTE:  All of these numbers are BEFORE and DO NOT consider the expenses of listing and selling.  This analysis</t>
  </si>
  <si>
    <t xml:space="preserve">is simply to show the differences in costs in terms of commission and return on the sale of a home prior to expenses.  </t>
  </si>
  <si>
    <t>ENTER THE CMA/COMP VALUE OF THE HOME</t>
  </si>
  <si>
    <t>5% COMMISSION AT NEGOTIATING TO 96% OF LIST - INDUSTRY AVERAGE</t>
  </si>
  <si>
    <t>THUS, IF THE 5% LISING GETS NEGOTIATED DOWN ANY MORE THAN 2.1%, THEY HAVE LOST MONEY VS. A FULL PRICE 7% OFFER!!</t>
  </si>
  <si>
    <t>MLS LISTING AT 3% LISTING SIDE 4% BUYING SIDE</t>
  </si>
  <si>
    <t xml:space="preserve">             SELLING PRICE OF</t>
  </si>
  <si>
    <t>NOTES:</t>
  </si>
  <si>
    <t>It is understood by buyer's agent and buyer that closing on a property at a price higher than the highest appraised value may require additional cash to close form buyer.</t>
  </si>
  <si>
    <t>GOOD SELLERS MARKET:  WHAT IS MORE LIKELY?</t>
  </si>
  <si>
    <t>THE 5% LISTING FULL PRICE OFFER OF 100% OF LIST:</t>
  </si>
  <si>
    <t>THE 7% LISTING AT ONLY 101% OF LIST OFFER:</t>
  </si>
  <si>
    <t>Thus, a full price offer on the 5% listing is approximately THE SAME as a 101% offer at the 7% listing.  Which is more likely to happen, quicker?</t>
  </si>
  <si>
    <t>THE 7% LISTING AT ONLY FULL PRICE OFFER:</t>
  </si>
  <si>
    <t xml:space="preserve">If you only compare the full price offer on the 5% vs. the 7% is a difference of </t>
  </si>
  <si>
    <t>Thus, is it worth this amount to sell the property in days versus month?</t>
  </si>
  <si>
    <t>Base</t>
  </si>
  <si>
    <t>Override</t>
  </si>
  <si>
    <t xml:space="preserve"> Listing Agent Commission</t>
  </si>
  <si>
    <t>The overrides sometimes based on the contract only kick in at the % above list that you have negotiated with the seller.  For example override kicks in at 105% of list sale.</t>
  </si>
  <si>
    <t>Total Comm.</t>
  </si>
  <si>
    <t>It is suggested that the override commission be written into the contract in order to be completely clear on commission amounts with the seller.</t>
  </si>
  <si>
    <t>Override commissions may or may not be part of splits and fees at your brokerage if there are any.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</si>
</sst>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4"/>
      <color theme="1"/>
      <name val="Calibri"/>
      <scheme val="minor"/>
    </font>
    <font>
      <b/>
      <sz val="18"/>
      <color theme="1"/>
      <name val="Calibri"/>
      <scheme val="minor"/>
    </font>
    <font>
      <b/>
      <sz val="12"/>
      <color rgb="FFFF0000"/>
      <name val="Calibri"/>
      <scheme val="minor"/>
    </font>
    <font>
      <b/>
      <sz val="12"/>
      <color theme="1"/>
      <name val="Calibri"/>
      <family val="2"/>
      <scheme val="minor"/>
    </font>
    <font>
      <b/>
      <sz val="16"/>
      <color rgb="FFFF0000"/>
      <name val="Calibri"/>
      <scheme val="minor"/>
    </font>
    <font>
      <sz val="16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quotePrefix="1"/>
    <xf numFmtId="0" fontId="4" fillId="0" borderId="0" xfId="0" applyFont="1"/>
    <xf numFmtId="0" fontId="5" fillId="0" borderId="0" xfId="0" applyFont="1"/>
    <xf numFmtId="44" fontId="0" fillId="0" borderId="0" xfId="1" applyFont="1"/>
    <xf numFmtId="44" fontId="0" fillId="0" borderId="1" xfId="1" applyFont="1" applyBorder="1"/>
    <xf numFmtId="44" fontId="0" fillId="0" borderId="0" xfId="1" applyFont="1" applyBorder="1"/>
    <xf numFmtId="44" fontId="6" fillId="0" borderId="1" xfId="1" applyFont="1" applyBorder="1"/>
    <xf numFmtId="44" fontId="6" fillId="0" borderId="0" xfId="1" applyFont="1" applyBorder="1"/>
    <xf numFmtId="0" fontId="7" fillId="0" borderId="0" xfId="0" applyFont="1"/>
    <xf numFmtId="0" fontId="6" fillId="0" borderId="0" xfId="0" applyFont="1"/>
    <xf numFmtId="0" fontId="8" fillId="0" borderId="0" xfId="0" applyFont="1"/>
    <xf numFmtId="44" fontId="0" fillId="0" borderId="0" xfId="0" applyNumberFormat="1"/>
    <xf numFmtId="0" fontId="9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44" fontId="0" fillId="0" borderId="5" xfId="0" applyNumberFormat="1" applyBorder="1"/>
    <xf numFmtId="44" fontId="0" fillId="0" borderId="0" xfId="0" applyNumberFormat="1" applyBorder="1"/>
    <xf numFmtId="44" fontId="0" fillId="0" borderId="6" xfId="0" applyNumberFormat="1" applyBorder="1"/>
    <xf numFmtId="0" fontId="0" fillId="0" borderId="5" xfId="0" applyBorder="1"/>
    <xf numFmtId="44" fontId="0" fillId="0" borderId="7" xfId="0" applyNumberFormat="1" applyBorder="1"/>
    <xf numFmtId="44" fontId="0" fillId="0" borderId="8" xfId="0" applyNumberFormat="1" applyBorder="1"/>
    <xf numFmtId="44" fontId="0" fillId="0" borderId="9" xfId="0" applyNumberFormat="1" applyBorder="1"/>
  </cellXfs>
  <cellStyles count="30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="125" zoomScaleNormal="125" zoomScalePageLayoutView="125" workbookViewId="0">
      <selection activeCell="L10" sqref="L10"/>
    </sheetView>
  </sheetViews>
  <sheetFormatPr baseColWidth="10" defaultRowHeight="15" x14ac:dyDescent="0"/>
  <cols>
    <col min="6" max="6" width="12.5" bestFit="1" customWidth="1"/>
    <col min="7" max="7" width="11.1640625" bestFit="1" customWidth="1"/>
    <col min="9" max="9" width="15.1640625" style="5" bestFit="1" customWidth="1"/>
    <col min="12" max="12" width="13.33203125" customWidth="1"/>
    <col min="13" max="13" width="11.5" bestFit="1" customWidth="1"/>
    <col min="15" max="15" width="11.5" bestFit="1" customWidth="1"/>
  </cols>
  <sheetData>
    <row r="1" spans="1:10" ht="30">
      <c r="A1" s="3" t="s">
        <v>11</v>
      </c>
    </row>
    <row r="3" spans="1:10">
      <c r="A3" t="s">
        <v>30</v>
      </c>
    </row>
    <row r="4" spans="1:10">
      <c r="A4" t="s">
        <v>31</v>
      </c>
    </row>
    <row r="6" spans="1:10" ht="16" thickBot="1"/>
    <row r="7" spans="1:10" ht="16" thickBot="1">
      <c r="A7" t="s">
        <v>13</v>
      </c>
      <c r="D7" s="1"/>
      <c r="E7" s="1"/>
      <c r="I7" s="6">
        <v>395000</v>
      </c>
      <c r="J7" t="s">
        <v>32</v>
      </c>
    </row>
    <row r="10" spans="1:10" ht="23">
      <c r="A10" s="4" t="s">
        <v>0</v>
      </c>
    </row>
    <row r="11" spans="1:10">
      <c r="A11" t="s">
        <v>1</v>
      </c>
    </row>
    <row r="12" spans="1:10" ht="16" thickBot="1"/>
    <row r="13" spans="1:10" ht="16" thickBot="1">
      <c r="A13" t="s">
        <v>2</v>
      </c>
      <c r="I13" s="6">
        <f>SUM(I7*0.95)</f>
        <v>375250</v>
      </c>
      <c r="J13" t="s">
        <v>29</v>
      </c>
    </row>
    <row r="14" spans="1:10">
      <c r="A14" t="s">
        <v>14</v>
      </c>
    </row>
    <row r="15" spans="1:10" ht="16" thickBot="1"/>
    <row r="16" spans="1:10" ht="16" thickBot="1">
      <c r="A16" t="s">
        <v>3</v>
      </c>
      <c r="I16" s="8">
        <f>SUM(I7*0.93)</f>
        <v>367350</v>
      </c>
      <c r="J16" t="s">
        <v>26</v>
      </c>
    </row>
    <row r="17" spans="1:10">
      <c r="A17" t="s">
        <v>12</v>
      </c>
    </row>
    <row r="18" spans="1:10" ht="16" thickBot="1"/>
    <row r="19" spans="1:10" ht="16" thickBot="1">
      <c r="A19" t="s">
        <v>33</v>
      </c>
      <c r="I19" s="6">
        <f>SUM((I7*0.96)*0.95)</f>
        <v>360240</v>
      </c>
      <c r="J19" t="s">
        <v>27</v>
      </c>
    </row>
    <row r="20" spans="1:10">
      <c r="A20" t="s">
        <v>16</v>
      </c>
    </row>
    <row r="21" spans="1:10" ht="16" thickBot="1"/>
    <row r="22" spans="1:10" ht="16" thickBot="1">
      <c r="A22" t="s">
        <v>15</v>
      </c>
      <c r="I22" s="6">
        <f>SUM((I7*0.979)*0.95)</f>
        <v>367369.75</v>
      </c>
      <c r="J22" t="s">
        <v>28</v>
      </c>
    </row>
    <row r="23" spans="1:10">
      <c r="A23" t="s">
        <v>17</v>
      </c>
      <c r="I23" s="7"/>
    </row>
    <row r="24" spans="1:10">
      <c r="A24" t="s">
        <v>18</v>
      </c>
      <c r="I24" s="7"/>
    </row>
    <row r="25" spans="1:10" ht="20">
      <c r="A25" s="12" t="s">
        <v>34</v>
      </c>
      <c r="I25" s="7"/>
    </row>
    <row r="27" spans="1:10" ht="23">
      <c r="A27" s="4" t="s">
        <v>4</v>
      </c>
    </row>
    <row r="28" spans="1:10">
      <c r="A28" t="s">
        <v>5</v>
      </c>
    </row>
    <row r="29" spans="1:10" ht="16" thickBot="1"/>
    <row r="30" spans="1:10" ht="16" thickBot="1">
      <c r="A30" s="2" t="s">
        <v>6</v>
      </c>
      <c r="I30" s="6">
        <f>SUM(I7*1.01)</f>
        <v>398950</v>
      </c>
      <c r="J30" s="11" t="s">
        <v>35</v>
      </c>
    </row>
    <row r="31" spans="1:10">
      <c r="A31" t="s">
        <v>21</v>
      </c>
      <c r="I31"/>
    </row>
    <row r="32" spans="1:10" ht="16" thickBot="1"/>
    <row r="33" spans="1:15" ht="16" thickBot="1">
      <c r="A33" t="s">
        <v>7</v>
      </c>
      <c r="I33" s="8">
        <f>SUM(I30*0.93)</f>
        <v>371023.5</v>
      </c>
    </row>
    <row r="34" spans="1:15">
      <c r="A34" t="s">
        <v>19</v>
      </c>
      <c r="I34" s="7"/>
    </row>
    <row r="35" spans="1:15">
      <c r="A35" t="s">
        <v>20</v>
      </c>
      <c r="I35"/>
    </row>
    <row r="36" spans="1:15" ht="16" thickBot="1">
      <c r="I36"/>
    </row>
    <row r="37" spans="1:15" ht="20">
      <c r="I37"/>
      <c r="M37" s="14" t="s">
        <v>48</v>
      </c>
      <c r="N37" s="15"/>
      <c r="O37" s="16"/>
    </row>
    <row r="38" spans="1:15" ht="24" thickBot="1">
      <c r="A38" s="4" t="s">
        <v>22</v>
      </c>
      <c r="M38" s="17" t="s">
        <v>46</v>
      </c>
      <c r="N38" s="18" t="s">
        <v>47</v>
      </c>
      <c r="O38" s="19" t="s">
        <v>50</v>
      </c>
    </row>
    <row r="39" spans="1:15" ht="16" thickBot="1">
      <c r="A39" t="s">
        <v>8</v>
      </c>
      <c r="I39" s="8">
        <f>SUM(I30*1.01)*0.93</f>
        <v>374733.73500000004</v>
      </c>
      <c r="J39" t="s">
        <v>36</v>
      </c>
      <c r="L39" s="13">
        <f>SUM(I30*1.01)</f>
        <v>402939.5</v>
      </c>
      <c r="M39" s="20">
        <f>SUM(L39*0.03)</f>
        <v>12088.184999999999</v>
      </c>
      <c r="N39" s="21">
        <f>SUM(L39-I30)*0.1</f>
        <v>398.95000000000005</v>
      </c>
      <c r="O39" s="22">
        <f>SUM(M39:N39)</f>
        <v>12487.135</v>
      </c>
    </row>
    <row r="40" spans="1:15" ht="16" thickBot="1">
      <c r="A40" t="s">
        <v>23</v>
      </c>
      <c r="I40" s="9"/>
      <c r="M40" s="23"/>
      <c r="N40" s="1"/>
      <c r="O40" s="19"/>
    </row>
    <row r="41" spans="1:15" ht="16" thickBot="1">
      <c r="A41" t="s">
        <v>9</v>
      </c>
      <c r="I41" s="8">
        <f>SUM((I30*1.03)*0.93)</f>
        <v>382154.20500000002</v>
      </c>
      <c r="J41" t="s">
        <v>36</v>
      </c>
      <c r="L41" s="13">
        <f>SUM(I30*1.03)</f>
        <v>410918.5</v>
      </c>
      <c r="M41" s="20">
        <f>SUM(L41*0.03)</f>
        <v>12327.555</v>
      </c>
      <c r="N41" s="21">
        <f>SUM(L41-I30)*0.1</f>
        <v>1196.8500000000001</v>
      </c>
      <c r="O41" s="22">
        <f>SUM(M41:N41)</f>
        <v>13524.405000000001</v>
      </c>
    </row>
    <row r="42" spans="1:15" ht="16" thickBot="1">
      <c r="A42" t="s">
        <v>24</v>
      </c>
      <c r="I42" s="9"/>
      <c r="M42" s="23"/>
      <c r="N42" s="1"/>
      <c r="O42" s="19"/>
    </row>
    <row r="43" spans="1:15" ht="16" thickBot="1">
      <c r="A43" t="s">
        <v>10</v>
      </c>
      <c r="I43" s="8">
        <f>SUM((I30*1.05)*0.93)</f>
        <v>389574.67500000005</v>
      </c>
      <c r="J43" t="s">
        <v>36</v>
      </c>
      <c r="L43" s="13">
        <f>SUM(I30*1.05)</f>
        <v>418897.5</v>
      </c>
      <c r="M43" s="24">
        <f>SUM(L43*0.03)</f>
        <v>12566.924999999999</v>
      </c>
      <c r="N43" s="25">
        <f>SUM(L43-I30)*0.1</f>
        <v>1994.75</v>
      </c>
      <c r="O43" s="26">
        <f>SUM(M43:N43)</f>
        <v>14561.674999999999</v>
      </c>
    </row>
    <row r="44" spans="1:15">
      <c r="A44" t="s">
        <v>25</v>
      </c>
    </row>
    <row r="47" spans="1:15">
      <c r="A47" s="10" t="s">
        <v>39</v>
      </c>
    </row>
    <row r="48" spans="1:15">
      <c r="A48" t="s">
        <v>40</v>
      </c>
      <c r="F48" s="13">
        <f>SUM(I7*0.95)</f>
        <v>375250</v>
      </c>
    </row>
    <row r="49" spans="1:8">
      <c r="A49" t="s">
        <v>41</v>
      </c>
      <c r="F49" s="13">
        <f>SUM(I30*1.01)*0.93</f>
        <v>374733.73500000004</v>
      </c>
    </row>
    <row r="50" spans="1:8">
      <c r="A50" t="s">
        <v>43</v>
      </c>
      <c r="F50" s="13">
        <f>SUM(I30*0.93)</f>
        <v>371023.5</v>
      </c>
    </row>
    <row r="51" spans="1:8">
      <c r="A51" t="s">
        <v>42</v>
      </c>
      <c r="F51" s="13"/>
    </row>
    <row r="52" spans="1:8">
      <c r="A52" t="s">
        <v>44</v>
      </c>
      <c r="F52" s="13"/>
      <c r="G52" s="13">
        <f>SUM(F48-F50)</f>
        <v>4226.5</v>
      </c>
      <c r="H52" t="s">
        <v>45</v>
      </c>
    </row>
    <row r="54" spans="1:8">
      <c r="A54" t="s">
        <v>37</v>
      </c>
    </row>
    <row r="55" spans="1:8">
      <c r="A55" t="s">
        <v>38</v>
      </c>
    </row>
    <row r="56" spans="1:8">
      <c r="A56" t="s">
        <v>49</v>
      </c>
    </row>
    <row r="57" spans="1:8">
      <c r="A57" t="s">
        <v>51</v>
      </c>
    </row>
    <row r="58" spans="1:8">
      <c r="A58" t="s">
        <v>52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Career Compass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Wellington Pendell</dc:creator>
  <cp:lastModifiedBy>Wellington Pendell</cp:lastModifiedBy>
  <dcterms:created xsi:type="dcterms:W3CDTF">2014-04-30T15:13:24Z</dcterms:created>
  <dcterms:modified xsi:type="dcterms:W3CDTF">2015-01-01T07:41:01Z</dcterms:modified>
</cp:coreProperties>
</file>